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20520" windowHeight="9825" activeTab="1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V5" i="2"/>
  <c r="W5"/>
  <c r="I5"/>
  <c r="O5" s="1"/>
  <c r="J5"/>
  <c r="T5" s="1"/>
  <c r="E5"/>
  <c r="H5" s="1"/>
  <c r="N6" i="1"/>
  <c r="M6"/>
  <c r="L6"/>
  <c r="H6"/>
  <c r="I6"/>
  <c r="G6"/>
  <c r="A6"/>
  <c r="U5" i="2" l="1"/>
  <c r="Q5"/>
  <c r="P5"/>
  <c r="S5"/>
  <c r="N5"/>
  <c r="R5" l="1"/>
</calcChain>
</file>

<file path=xl/sharedStrings.xml><?xml version="1.0" encoding="utf-8"?>
<sst xmlns="http://schemas.openxmlformats.org/spreadsheetml/2006/main" count="58" uniqueCount="28">
  <si>
    <t>2013年义务教育阶段春季公用经费县级配套补助资金分配表</t>
  </si>
  <si>
    <t>单位：人、万元</t>
    <phoneticPr fontId="1" type="noConversion"/>
  </si>
  <si>
    <t>在校生人数</t>
    <phoneticPr fontId="1" type="noConversion"/>
  </si>
  <si>
    <t>合计</t>
    <phoneticPr fontId="1" type="noConversion"/>
  </si>
  <si>
    <t>初中</t>
    <phoneticPr fontId="1" type="noConversion"/>
  </si>
  <si>
    <t>小学</t>
    <phoneticPr fontId="1" type="noConversion"/>
  </si>
  <si>
    <t>县级承担比重</t>
    <phoneticPr fontId="1" type="noConversion"/>
  </si>
  <si>
    <t>县级补助标准</t>
    <phoneticPr fontId="1" type="noConversion"/>
  </si>
  <si>
    <t>元</t>
    <phoneticPr fontId="1" type="noConversion"/>
  </si>
  <si>
    <t>全年应补助金额</t>
    <phoneticPr fontId="1" type="noConversion"/>
  </si>
  <si>
    <t>本次下达金额</t>
    <phoneticPr fontId="1" type="noConversion"/>
  </si>
  <si>
    <t>补助标准（元/生、学期）</t>
    <phoneticPr fontId="1" type="noConversion"/>
  </si>
  <si>
    <t>取暖费</t>
    <phoneticPr fontId="1" type="noConversion"/>
  </si>
  <si>
    <t>地区</t>
    <phoneticPr fontId="1" type="noConversion"/>
  </si>
  <si>
    <t>应补助学生数</t>
    <phoneticPr fontId="1" type="noConversion"/>
  </si>
  <si>
    <t>取暖</t>
    <phoneticPr fontId="1" type="noConversion"/>
  </si>
  <si>
    <t>应补助资金</t>
    <phoneticPr fontId="1" type="noConversion"/>
  </si>
  <si>
    <t xml:space="preserve">补助资金 </t>
    <phoneticPr fontId="1" type="noConversion"/>
  </si>
  <si>
    <t>县级配套合计（8%）</t>
    <phoneticPr fontId="1" type="noConversion"/>
  </si>
  <si>
    <t>本次下达资金</t>
    <phoneticPr fontId="1" type="noConversion"/>
  </si>
  <si>
    <t>同德县</t>
    <phoneticPr fontId="1" type="noConversion"/>
  </si>
  <si>
    <t>补助标准
（元/生、学年）</t>
    <phoneticPr fontId="1" type="noConversion"/>
  </si>
  <si>
    <t>省级</t>
    <phoneticPr fontId="1" type="noConversion"/>
  </si>
  <si>
    <t>县级</t>
    <phoneticPr fontId="1" type="noConversion"/>
  </si>
  <si>
    <t>合计</t>
    <phoneticPr fontId="1" type="noConversion"/>
  </si>
  <si>
    <t>2013年义务教育学生</t>
    <phoneticPr fontId="1" type="noConversion"/>
  </si>
  <si>
    <t>2013年特教学生</t>
    <phoneticPr fontId="1" type="noConversion"/>
  </si>
  <si>
    <t>2014年义务教育阶段春季公用经费省级补助及县级配套资金分配表</t>
    <phoneticPr fontId="1" type="noConversion"/>
  </si>
</sst>
</file>

<file path=xl/styles.xml><?xml version="1.0" encoding="utf-8"?>
<styleSheet xmlns="http://schemas.openxmlformats.org/spreadsheetml/2006/main">
  <numFmts count="4">
    <numFmt numFmtId="176" formatCode="#,##0.00_);[Red]\(#,##0.00\)"/>
    <numFmt numFmtId="177" formatCode="#,##0.0_ "/>
    <numFmt numFmtId="178" formatCode="0.0_);[Red]\(0.0\)"/>
    <numFmt numFmtId="179" formatCode="0.00_);[Red]\(0.00\)"/>
  </numFmts>
  <fonts count="3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2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1" xfId="0" applyBorder="1" applyAlignment="1">
      <alignment horizontal="center" vertical="center" wrapText="1"/>
    </xf>
    <xf numFmtId="176" fontId="0" fillId="0" borderId="1" xfId="0" applyNumberFormat="1" applyBorder="1" applyAlignment="1">
      <alignment vertical="center" wrapText="1"/>
    </xf>
    <xf numFmtId="176" fontId="0" fillId="0" borderId="0" xfId="0" applyNumberFormat="1">
      <alignment vertical="center"/>
    </xf>
    <xf numFmtId="177" fontId="0" fillId="0" borderId="1" xfId="0" applyNumberFormat="1" applyBorder="1" applyAlignment="1">
      <alignment horizontal="center" vertical="center" wrapText="1"/>
    </xf>
    <xf numFmtId="178" fontId="0" fillId="0" borderId="1" xfId="0" applyNumberFormat="1" applyBorder="1" applyAlignment="1">
      <alignment horizontal="center" vertical="center" wrapText="1"/>
    </xf>
    <xf numFmtId="179" fontId="0" fillId="0" borderId="1" xfId="0" applyNumberForma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10" xfId="0" applyFont="1" applyBorder="1" applyAlignment="1">
      <alignment horizontal="right"/>
    </xf>
    <xf numFmtId="176" fontId="0" fillId="0" borderId="4" xfId="0" applyNumberFormat="1" applyBorder="1" applyAlignment="1">
      <alignment horizontal="center" vertical="center" wrapText="1"/>
    </xf>
    <xf numFmtId="176" fontId="0" fillId="0" borderId="7" xfId="0" applyNumberFormat="1" applyBorder="1" applyAlignment="1">
      <alignment horizontal="center" vertical="center" wrapText="1"/>
    </xf>
    <xf numFmtId="176" fontId="0" fillId="0" borderId="5" xfId="0" applyNumberForma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6"/>
  <sheetViews>
    <sheetView workbookViewId="0">
      <selection sqref="A1:C6"/>
    </sheetView>
  </sheetViews>
  <sheetFormatPr defaultRowHeight="13.5"/>
  <sheetData>
    <row r="1" spans="1:15">
      <c r="A1" t="s">
        <v>0</v>
      </c>
    </row>
    <row r="2" spans="1:15">
      <c r="A2" t="s">
        <v>1</v>
      </c>
    </row>
    <row r="3" spans="1:15" ht="27" customHeight="1">
      <c r="A3" s="12" t="s">
        <v>2</v>
      </c>
      <c r="B3" s="13"/>
      <c r="C3" s="14"/>
      <c r="D3" s="12" t="s">
        <v>11</v>
      </c>
      <c r="E3" s="13"/>
      <c r="F3" s="14"/>
      <c r="G3" s="12" t="s">
        <v>6</v>
      </c>
      <c r="H3" s="13"/>
      <c r="I3" s="14"/>
      <c r="J3" s="12" t="s">
        <v>7</v>
      </c>
      <c r="K3" s="14"/>
      <c r="L3" s="12" t="s">
        <v>9</v>
      </c>
      <c r="M3" s="13"/>
      <c r="N3" s="14"/>
      <c r="O3" s="7" t="s">
        <v>10</v>
      </c>
    </row>
    <row r="4" spans="1:15">
      <c r="A4" s="7" t="s">
        <v>3</v>
      </c>
      <c r="B4" s="7" t="s">
        <v>4</v>
      </c>
      <c r="C4" s="7" t="s">
        <v>5</v>
      </c>
      <c r="D4" s="7" t="s">
        <v>4</v>
      </c>
      <c r="E4" s="9" t="s">
        <v>5</v>
      </c>
      <c r="F4" s="7" t="s">
        <v>12</v>
      </c>
      <c r="G4" s="12" t="s">
        <v>8</v>
      </c>
      <c r="H4" s="13"/>
      <c r="I4" s="14"/>
      <c r="J4" s="12" t="s">
        <v>8</v>
      </c>
      <c r="K4" s="14"/>
      <c r="L4" s="7" t="s">
        <v>4</v>
      </c>
      <c r="M4" s="7" t="s">
        <v>5</v>
      </c>
      <c r="N4" s="7" t="s">
        <v>3</v>
      </c>
      <c r="O4" s="11"/>
    </row>
    <row r="5" spans="1:15">
      <c r="A5" s="8"/>
      <c r="B5" s="8"/>
      <c r="C5" s="8"/>
      <c r="D5" s="8"/>
      <c r="E5" s="10"/>
      <c r="F5" s="8"/>
      <c r="G5" s="1" t="s">
        <v>4</v>
      </c>
      <c r="H5" s="1" t="s">
        <v>5</v>
      </c>
      <c r="I5" s="1" t="s">
        <v>12</v>
      </c>
      <c r="J5" s="1" t="s">
        <v>4</v>
      </c>
      <c r="K5" s="1" t="s">
        <v>5</v>
      </c>
      <c r="L5" s="8"/>
      <c r="M5" s="8"/>
      <c r="N5" s="8"/>
      <c r="O5" s="8"/>
    </row>
    <row r="6" spans="1:15">
      <c r="A6" s="1">
        <f>SUM(B6:C6)</f>
        <v>10519</v>
      </c>
      <c r="B6" s="1">
        <v>7621</v>
      </c>
      <c r="C6" s="1">
        <v>2898</v>
      </c>
      <c r="D6" s="1">
        <v>500</v>
      </c>
      <c r="E6" s="1">
        <v>700</v>
      </c>
      <c r="F6" s="1">
        <v>110</v>
      </c>
      <c r="G6" s="1">
        <f>D6*0.08</f>
        <v>40</v>
      </c>
      <c r="H6" s="1">
        <f>E6*0.08</f>
        <v>56</v>
      </c>
      <c r="I6" s="1">
        <f t="shared" ref="I6" si="0">F6*0.08</f>
        <v>8.8000000000000007</v>
      </c>
      <c r="J6" s="1">
        <v>50</v>
      </c>
      <c r="K6" s="1">
        <v>50</v>
      </c>
      <c r="L6" s="1">
        <f>B6*G6/10000</f>
        <v>30.484000000000002</v>
      </c>
      <c r="M6" s="1">
        <f>C6*H6/10000</f>
        <v>16.2288</v>
      </c>
      <c r="N6" s="1">
        <f>SUM(L6:M6)</f>
        <v>46.712800000000001</v>
      </c>
      <c r="O6" s="1"/>
    </row>
  </sheetData>
  <mergeCells count="17">
    <mergeCell ref="D3:F3"/>
    <mergeCell ref="D4:D5"/>
    <mergeCell ref="E4:E5"/>
    <mergeCell ref="F4:F5"/>
    <mergeCell ref="A4:A5"/>
    <mergeCell ref="O3:O5"/>
    <mergeCell ref="L3:N3"/>
    <mergeCell ref="J3:K3"/>
    <mergeCell ref="C4:C5"/>
    <mergeCell ref="B4:B5"/>
    <mergeCell ref="J4:K4"/>
    <mergeCell ref="G3:I3"/>
    <mergeCell ref="G4:I4"/>
    <mergeCell ref="N4:N5"/>
    <mergeCell ref="M4:M5"/>
    <mergeCell ref="L4:L5"/>
    <mergeCell ref="A3:C3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X5"/>
  <sheetViews>
    <sheetView tabSelected="1" workbookViewId="0">
      <selection sqref="A1:X1"/>
    </sheetView>
  </sheetViews>
  <sheetFormatPr defaultRowHeight="13.5"/>
  <cols>
    <col min="1" max="10" width="6.625" customWidth="1"/>
    <col min="11" max="11" width="7.625" customWidth="1"/>
    <col min="12" max="13" width="6.625" customWidth="1"/>
    <col min="14" max="17" width="8" customWidth="1"/>
    <col min="18" max="18" width="9.375" style="3" customWidth="1"/>
    <col min="19" max="21" width="8" style="3" customWidth="1"/>
    <col min="22" max="24" width="8" customWidth="1"/>
  </cols>
  <sheetData>
    <row r="1" spans="1:24" ht="24.95" customHeight="1">
      <c r="A1" s="15" t="s">
        <v>27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</row>
    <row r="2" spans="1:24" ht="24.95" customHeight="1">
      <c r="A2" s="16" t="s">
        <v>1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</row>
    <row r="3" spans="1:24" ht="31.5" customHeight="1">
      <c r="A3" s="7" t="s">
        <v>13</v>
      </c>
      <c r="B3" s="12" t="s">
        <v>25</v>
      </c>
      <c r="C3" s="13"/>
      <c r="D3" s="14"/>
      <c r="E3" s="12" t="s">
        <v>26</v>
      </c>
      <c r="F3" s="13"/>
      <c r="G3" s="14"/>
      <c r="H3" s="12" t="s">
        <v>14</v>
      </c>
      <c r="I3" s="13"/>
      <c r="J3" s="14"/>
      <c r="K3" s="12" t="s">
        <v>21</v>
      </c>
      <c r="L3" s="13"/>
      <c r="M3" s="14"/>
      <c r="N3" s="12" t="s">
        <v>17</v>
      </c>
      <c r="O3" s="13"/>
      <c r="P3" s="13"/>
      <c r="Q3" s="13"/>
      <c r="R3" s="17" t="s">
        <v>18</v>
      </c>
      <c r="S3" s="18"/>
      <c r="T3" s="18"/>
      <c r="U3" s="19"/>
      <c r="V3" s="12" t="s">
        <v>19</v>
      </c>
      <c r="W3" s="13"/>
      <c r="X3" s="14"/>
    </row>
    <row r="4" spans="1:24" ht="32.25" customHeight="1">
      <c r="A4" s="8"/>
      <c r="B4" s="1" t="s">
        <v>3</v>
      </c>
      <c r="C4" s="1" t="s">
        <v>5</v>
      </c>
      <c r="D4" s="1" t="s">
        <v>4</v>
      </c>
      <c r="E4" s="1" t="s">
        <v>3</v>
      </c>
      <c r="F4" s="1" t="s">
        <v>5</v>
      </c>
      <c r="G4" s="1" t="s">
        <v>4</v>
      </c>
      <c r="H4" s="1" t="s">
        <v>3</v>
      </c>
      <c r="I4" s="1" t="s">
        <v>5</v>
      </c>
      <c r="J4" s="1" t="s">
        <v>4</v>
      </c>
      <c r="K4" s="1" t="s">
        <v>5</v>
      </c>
      <c r="L4" s="1" t="s">
        <v>4</v>
      </c>
      <c r="M4" s="1" t="s">
        <v>15</v>
      </c>
      <c r="N4" s="1" t="s">
        <v>16</v>
      </c>
      <c r="O4" s="1" t="s">
        <v>5</v>
      </c>
      <c r="P4" s="1" t="s">
        <v>4</v>
      </c>
      <c r="Q4" s="1" t="s">
        <v>15</v>
      </c>
      <c r="R4" s="2" t="s">
        <v>3</v>
      </c>
      <c r="S4" s="2" t="s">
        <v>5</v>
      </c>
      <c r="T4" s="2" t="s">
        <v>4</v>
      </c>
      <c r="U4" s="2" t="s">
        <v>15</v>
      </c>
      <c r="V4" s="1" t="s">
        <v>24</v>
      </c>
      <c r="W4" s="1" t="s">
        <v>22</v>
      </c>
      <c r="X4" s="1" t="s">
        <v>23</v>
      </c>
    </row>
    <row r="5" spans="1:24" ht="24.95" customHeight="1">
      <c r="A5" s="1" t="s">
        <v>20</v>
      </c>
      <c r="B5" s="1">
        <v>10031</v>
      </c>
      <c r="C5" s="1">
        <v>6717</v>
      </c>
      <c r="D5" s="1">
        <v>3314</v>
      </c>
      <c r="E5" s="1">
        <f>SUM(F5:G5)</f>
        <v>0</v>
      </c>
      <c r="F5" s="1">
        <v>0</v>
      </c>
      <c r="G5" s="1"/>
      <c r="H5" s="1">
        <f>B5+E5</f>
        <v>10031</v>
      </c>
      <c r="I5" s="1">
        <f t="shared" ref="I5:J5" si="0">C5+F5</f>
        <v>6717</v>
      </c>
      <c r="J5" s="1">
        <f t="shared" si="0"/>
        <v>3314</v>
      </c>
      <c r="K5" s="1">
        <v>560</v>
      </c>
      <c r="L5" s="1">
        <v>760</v>
      </c>
      <c r="M5" s="1">
        <v>145</v>
      </c>
      <c r="N5" s="4">
        <f>SUM(O5:Q5)</f>
        <v>773.46550000000002</v>
      </c>
      <c r="O5" s="4">
        <f>I5*K5/10000</f>
        <v>376.15199999999999</v>
      </c>
      <c r="P5" s="4">
        <f>J5*L5/10000</f>
        <v>251.864</v>
      </c>
      <c r="Q5" s="5">
        <f>H5*M5/10000</f>
        <v>145.4495</v>
      </c>
      <c r="R5" s="5">
        <f>SUM(S5:U5)</f>
        <v>61.87724</v>
      </c>
      <c r="S5" s="5">
        <f>I5*K5*0.08/10000</f>
        <v>30.092160000000003</v>
      </c>
      <c r="T5" s="5">
        <f>J5*L5*0.08/10000</f>
        <v>20.14912</v>
      </c>
      <c r="U5" s="5">
        <f>H5*M5*0.08/10000</f>
        <v>11.635960000000001</v>
      </c>
      <c r="V5" s="6">
        <f>W5+X5</f>
        <v>386.75</v>
      </c>
      <c r="W5" s="6">
        <f>(773.5-61.9)/2</f>
        <v>355.8</v>
      </c>
      <c r="X5" s="6">
        <v>30.95</v>
      </c>
    </row>
  </sheetData>
  <mergeCells count="10">
    <mergeCell ref="A1:X1"/>
    <mergeCell ref="E3:G3"/>
    <mergeCell ref="B3:D3"/>
    <mergeCell ref="A3:A4"/>
    <mergeCell ref="N3:Q3"/>
    <mergeCell ref="A2:X2"/>
    <mergeCell ref="R3:U3"/>
    <mergeCell ref="K3:M3"/>
    <mergeCell ref="H3:J3"/>
    <mergeCell ref="V3:X3"/>
  </mergeCells>
  <phoneticPr fontId="1" type="noConversion"/>
  <printOptions horizontalCentered="1" verticalCentered="1"/>
  <pageMargins left="0.19685039370078741" right="0.19685039370078741" top="0.74803149606299213" bottom="0.74803149606299213" header="0.31496062992125984" footer="0.31496062992125984"/>
  <pageSetup paperSize="9" scale="7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微软用户</cp:lastModifiedBy>
  <cp:lastPrinted>2014-03-24T00:41:16Z</cp:lastPrinted>
  <dcterms:created xsi:type="dcterms:W3CDTF">2013-03-06T03:35:07Z</dcterms:created>
  <dcterms:modified xsi:type="dcterms:W3CDTF">2014-03-24T00:43:03Z</dcterms:modified>
</cp:coreProperties>
</file>